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olume parziale cilindr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<sst xmlns="http://schemas.openxmlformats.org/spreadsheetml/2006/main" count="16" uniqueCount="16">
  <si>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Raggio</t>
  </si>
  <si>
    <t>Circonferenza</t>
  </si>
  <si>
    <t>Area di base</t>
  </si>
  <si>
    <t>Volume</t>
  </si>
  <si>
    <t>Area settore circolare</t>
  </si>
  <si>
    <t>Area triangolo</t>
  </si>
  <si>
    <t>Area del segmento circolare</t>
  </si>
  <si>
    <t>Volume parziale</t>
  </si>
  <si>
    <t>Livello relativo</t>
  </si>
  <si>
    <t xml:space="preserve">  inserire livello del liquido =======&gt;</t>
  </si>
  <si>
    <t>Fattore correttivo</t>
  </si>
  <si>
    <t>Lunghezza</t>
  </si>
  <si>
    <t>&lt;====== inserire lunghezza e raggio del cilindro</t>
  </si>
  <si>
    <t>Calcolo volume parziale di cilindro coricato orizzontalmente noto raggio, lunghezza e livello liquido</t>
  </si>
  <si>
    <t>http://www.matematicamente.it/approfondimenti/matematica/calcolo_del_liquido_contenuto_in_una_cisterna_cilindrica_200709071529/</t>
  </si>
  <si>
    <t>Per un'altra soluzione (non mia) vedi anche: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</si>
</sst>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58"/>
      <name val="Arial"/>
      <family val="2"/>
    </font>
    <font>
      <sz val="14"/>
      <color indexed="5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6" fillId="33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6</xdr:row>
      <xdr:rowOff>38100</xdr:rowOff>
    </xdr:from>
    <xdr:to>
      <xdr:col>10</xdr:col>
      <xdr:colOff>295275</xdr:colOff>
      <xdr:row>22</xdr:row>
      <xdr:rowOff>66675</xdr:rowOff>
    </xdr:to>
    <xdr:pic>
      <xdr:nvPicPr>
        <xdr:cNvPr id="1" name="Picture 1" descr="http://www.matematicamente.it/staticimages/approfondimenti/cisterna/cisterna/cisterna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076325"/>
          <a:ext cx="40005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16.421875" style="0" customWidth="1"/>
    <col min="2" max="2" width="7.8515625" style="0" customWidth="1"/>
    <col min="3" max="3" width="12.8515625" style="0" customWidth="1"/>
    <col min="6" max="6" width="10.57421875" style="0" bestFit="1" customWidth="1"/>
    <col min="9" max="9" width="6.00390625" style="0" customWidth="1"/>
    <col min="10" max="10" width="11.421875" style="0" customWidth="1"/>
  </cols>
  <sheetData>
    <row r="1" spans="1:13" s="4" customFormat="1" ht="18">
      <c r="A1" s="5" t="s">
        <v>13</v>
      </c>
      <c r="B1" s="5"/>
      <c r="C1" s="5"/>
      <c r="D1" s="5"/>
      <c r="E1" s="5"/>
      <c r="F1" s="5"/>
      <c r="G1" s="5"/>
      <c r="H1" s="5"/>
      <c r="I1" s="6"/>
      <c r="J1" s="7"/>
      <c r="K1" s="7"/>
      <c r="L1" s="7"/>
      <c r="M1" s="7"/>
    </row>
    <row r="2" spans="1:13" ht="12.75">
      <c r="A2" s="8"/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</row>
    <row r="3" spans="1:13" ht="12.75">
      <c r="A3" s="9" t="s">
        <v>11</v>
      </c>
      <c r="B3" s="10">
        <v>150</v>
      </c>
      <c r="C3" s="9" t="s">
        <v>0</v>
      </c>
      <c r="D3" s="10">
        <v>46.5</v>
      </c>
      <c r="E3" s="11" t="s">
        <v>12</v>
      </c>
      <c r="F3" s="11"/>
      <c r="G3" s="11"/>
      <c r="H3" s="11"/>
      <c r="I3" s="11"/>
      <c r="J3" s="9"/>
      <c r="K3" s="9"/>
      <c r="L3" s="9"/>
      <c r="M3" s="9"/>
    </row>
    <row r="4" spans="1:13" ht="12.75">
      <c r="A4" s="9" t="s">
        <v>1</v>
      </c>
      <c r="B4" s="9">
        <f>D3*2*3.14</f>
        <v>292.02000000000004</v>
      </c>
      <c r="C4" s="9" t="s">
        <v>2</v>
      </c>
      <c r="D4" s="9">
        <f>3.14*D3*D3</f>
        <v>6789.465000000001</v>
      </c>
      <c r="E4" s="9" t="s">
        <v>3</v>
      </c>
      <c r="F4" s="12">
        <f>D4*B3</f>
        <v>1018419.7500000001</v>
      </c>
      <c r="G4" s="9"/>
      <c r="H4" s="9"/>
      <c r="I4" s="9"/>
      <c r="J4" s="9"/>
      <c r="K4" s="9"/>
      <c r="L4" s="9"/>
      <c r="M4" s="9"/>
    </row>
    <row r="5" spans="1:13" ht="12.75">
      <c r="A5" s="9" t="s">
        <v>8</v>
      </c>
      <c r="B5" s="13">
        <f>IF(F5&gt;D3,D3*2-F5,F5)</f>
        <v>33</v>
      </c>
      <c r="C5" s="14" t="s">
        <v>9</v>
      </c>
      <c r="D5" s="8"/>
      <c r="E5" s="8"/>
      <c r="F5" s="15">
        <v>60</v>
      </c>
      <c r="G5" s="8"/>
      <c r="H5" s="13" t="s">
        <v>10</v>
      </c>
      <c r="I5" s="9"/>
      <c r="J5" s="13">
        <f>IF(F5&gt;D3,F4,0)</f>
        <v>1018419.7500000001</v>
      </c>
      <c r="K5" s="9"/>
      <c r="L5" s="9"/>
      <c r="M5" s="9"/>
    </row>
    <row r="6" spans="1:13" ht="12.75">
      <c r="A6" s="9"/>
      <c r="B6" s="9"/>
      <c r="C6" s="16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9" t="s">
        <v>4</v>
      </c>
      <c r="B7" s="9"/>
      <c r="C7" s="12">
        <f>3.14*D3*D3/360*2*(90*SQRT(D3*D3-(D3-B5)*(D3-B5)))/(D3-B5+SQRT(D3*D3-(D3-B5)*(D3-B5)))</f>
        <v>2604.540974841801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>
      <c r="A8" s="9" t="s">
        <v>5</v>
      </c>
      <c r="B8" s="9"/>
      <c r="C8" s="12">
        <f>(SQRT(D3*D3-(D3-B5)*(D3-B5))/2*(D3-B5))*2</f>
        <v>600.7120774547487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9" t="s">
        <v>6</v>
      </c>
      <c r="B9" s="9"/>
      <c r="C9" s="12">
        <f>C7-C8</f>
        <v>2003.8288973870522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9"/>
      <c r="B10" s="9"/>
      <c r="C10" s="12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9" t="s">
        <v>7</v>
      </c>
      <c r="B11" s="9"/>
      <c r="C11" s="17">
        <f>IF(F5&gt;D3,(C9*B3-J5)*-1,C9*B3)</f>
        <v>717845.4153919423</v>
      </c>
      <c r="D11" s="8"/>
      <c r="E11" s="8"/>
      <c r="F11" s="8"/>
      <c r="G11" s="8"/>
      <c r="H11" s="9"/>
      <c r="I11" s="9"/>
      <c r="J11" s="9"/>
      <c r="K11" s="9"/>
      <c r="L11" s="9"/>
      <c r="M11" s="9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spans="3:4" ht="12.75">
      <c r="C18" s="3"/>
      <c r="D18" s="1"/>
    </row>
    <row r="26" ht="12.75">
      <c r="A26" t="s">
        <v>15</v>
      </c>
    </row>
    <row r="27" ht="12.75">
      <c r="A27" t="s">
        <v>14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3 - Fano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Oriano Mercante</dc:creator>
  <cp:keywords/>
  <dc:description/>
  <cp:lastModifiedBy>studio</cp:lastModifiedBy>
  <cp:lastPrinted>2003-08-19T08:55:10Z</cp:lastPrinted>
  <dcterms:created xsi:type="dcterms:W3CDTF">2003-08-19T07:19:46Z</dcterms:created>
  <dcterms:modified xsi:type="dcterms:W3CDTF">2012-02-03T17:54:59Z</dcterms:modified>
  <cp:category/>
  <cp:version/>
  <cp:contentType/>
  <cp:contentStatus/>
</cp:coreProperties>
</file>